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10" windowWidth="20955" windowHeight="11070"/>
  </bookViews>
  <sheets>
    <sheet name="сен2019-базовый" sheetId="5" r:id="rId1"/>
  </sheets>
  <definedNames>
    <definedName name="_xlnm.Print_Titles" localSheetId="0">'сен2019-базовый'!$4:$5</definedName>
    <definedName name="_xlnm.Print_Area" localSheetId="0">'сен2019-базовый'!$A$1:$Z$35</definedName>
  </definedNames>
  <calcPr calcId="162913"/>
</workbook>
</file>

<file path=xl/calcChain.xml><?xml version="1.0" encoding="utf-8"?>
<calcChain xmlns="http://schemas.openxmlformats.org/spreadsheetml/2006/main">
  <c r="Z9" i="5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Y33"/>
  <c r="Y32" l="1"/>
  <c r="V8" l="1"/>
  <c r="V30" s="1"/>
  <c r="Y8"/>
  <c r="X8"/>
  <c r="X32" s="1"/>
  <c r="W8"/>
  <c r="W31" s="1"/>
  <c r="U8"/>
  <c r="U29" s="1"/>
  <c r="R8"/>
  <c r="R26"/>
  <c r="S27"/>
  <c r="T27" s="1"/>
  <c r="T28"/>
  <c r="L8"/>
  <c r="L20"/>
  <c r="O8"/>
  <c r="O23" s="1"/>
  <c r="P23" s="1"/>
  <c r="Q23" s="1"/>
  <c r="R23" s="1"/>
  <c r="S23" s="1"/>
  <c r="T23" s="1"/>
  <c r="P8"/>
  <c r="P24"/>
  <c r="Q24" s="1"/>
  <c r="R24" s="1"/>
  <c r="S24" s="1"/>
  <c r="T24" s="1"/>
  <c r="G15"/>
  <c r="G14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F14"/>
  <c r="G13"/>
  <c r="H13" s="1"/>
  <c r="F13"/>
  <c r="E13"/>
  <c r="G12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F12"/>
  <c r="E12"/>
  <c r="D12"/>
  <c r="C11"/>
  <c r="D11" s="1"/>
  <c r="E11" s="1"/>
  <c r="F11" s="1"/>
  <c r="G11" s="1"/>
  <c r="H11" s="1"/>
  <c r="D10"/>
  <c r="E10"/>
  <c r="F10" s="1"/>
  <c r="G10" s="1"/>
  <c r="H10" s="1"/>
  <c r="D9"/>
  <c r="E9" s="1"/>
  <c r="F9" s="1"/>
  <c r="G9" s="1"/>
  <c r="H9" s="1"/>
  <c r="M8"/>
  <c r="K8"/>
  <c r="J8"/>
  <c r="K19" s="1"/>
  <c r="L19" s="1"/>
  <c r="M19" s="1"/>
  <c r="N19" s="1"/>
  <c r="O19" s="1"/>
  <c r="P19" s="1"/>
  <c r="Q19" s="1"/>
  <c r="R19" s="1"/>
  <c r="S19" s="1"/>
  <c r="T19" s="1"/>
  <c r="I8"/>
  <c r="I17" s="1"/>
  <c r="J17" s="1"/>
  <c r="K17" s="1"/>
  <c r="L17" s="1"/>
  <c r="M17" s="1"/>
  <c r="N17" s="1"/>
  <c r="O17" s="1"/>
  <c r="P17" s="1"/>
  <c r="Q17" s="1"/>
  <c r="R17" s="1"/>
  <c r="S17" s="1"/>
  <c r="T17" s="1"/>
  <c r="H8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Q25"/>
  <c r="R25" s="1"/>
  <c r="S25" s="1"/>
  <c r="T25" s="1"/>
  <c r="N22"/>
  <c r="O22" s="1"/>
  <c r="P22" s="1"/>
  <c r="Q22" s="1"/>
  <c r="R22" s="1"/>
  <c r="S22" s="1"/>
  <c r="T22" s="1"/>
  <c r="U22" s="1"/>
  <c r="V22" s="1"/>
  <c r="H15"/>
  <c r="S26"/>
  <c r="T26" s="1"/>
  <c r="U26" s="1"/>
  <c r="I9" l="1"/>
  <c r="J9" s="1"/>
  <c r="K9" s="1"/>
  <c r="L9" s="1"/>
  <c r="M9" s="1"/>
  <c r="N9" s="1"/>
  <c r="O9" s="1"/>
  <c r="P9" s="1"/>
  <c r="Q9" s="1"/>
  <c r="R9" s="1"/>
  <c r="S9" s="1"/>
  <c r="T9" s="1"/>
  <c r="I13"/>
  <c r="J13" s="1"/>
  <c r="K13" s="1"/>
  <c r="L13" s="1"/>
  <c r="M13" s="1"/>
  <c r="N13" s="1"/>
  <c r="O13" s="1"/>
  <c r="P13" s="1"/>
  <c r="Q13" s="1"/>
  <c r="R13" s="1"/>
  <c r="S13" s="1"/>
  <c r="T13" s="1"/>
  <c r="I15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J18"/>
  <c r="K18" s="1"/>
  <c r="L18" s="1"/>
  <c r="M18" s="1"/>
  <c r="N18" s="1"/>
  <c r="O18" s="1"/>
  <c r="P18" s="1"/>
  <c r="Q18" s="1"/>
  <c r="R18" s="1"/>
  <c r="S18" s="1"/>
  <c r="T18" s="1"/>
  <c r="I11"/>
  <c r="J11" s="1"/>
  <c r="K11" s="1"/>
  <c r="L11" s="1"/>
  <c r="M11" s="1"/>
  <c r="N11" s="1"/>
  <c r="O11" s="1"/>
  <c r="P11" s="1"/>
  <c r="Q11" s="1"/>
  <c r="R11" s="1"/>
  <c r="S11" s="1"/>
  <c r="T11" s="1"/>
  <c r="M20"/>
  <c r="N20" s="1"/>
  <c r="O20" s="1"/>
  <c r="P20" s="1"/>
  <c r="Q20" s="1"/>
  <c r="R20" s="1"/>
  <c r="S20" s="1"/>
  <c r="T20" s="1"/>
  <c r="U20" s="1"/>
  <c r="V20" s="1"/>
  <c r="W20" s="1"/>
  <c r="X20" s="1"/>
  <c r="Y20" s="1"/>
  <c r="I10"/>
  <c r="J10" s="1"/>
  <c r="K10" s="1"/>
  <c r="L10" s="1"/>
  <c r="M10" s="1"/>
  <c r="N10" s="1"/>
  <c r="O10" s="1"/>
  <c r="P10" s="1"/>
  <c r="Q10" s="1"/>
  <c r="R10" s="1"/>
  <c r="S10" s="1"/>
  <c r="T10" s="1"/>
  <c r="W22"/>
  <c r="X22" s="1"/>
  <c r="Y22" s="1"/>
  <c r="V29"/>
  <c r="W29" s="1"/>
  <c r="X29" s="1"/>
  <c r="Y29" s="1"/>
  <c r="V26"/>
  <c r="W26" s="1"/>
  <c r="X26" s="1"/>
  <c r="Y26" s="1"/>
  <c r="X31"/>
  <c r="Y31" s="1"/>
  <c r="W30"/>
  <c r="X30" s="1"/>
  <c r="Y30" s="1"/>
  <c r="U27"/>
  <c r="V27" s="1"/>
  <c r="W27" s="1"/>
  <c r="X27" s="1"/>
  <c r="Y27" s="1"/>
  <c r="U13"/>
  <c r="V13" s="1"/>
  <c r="W13" s="1"/>
  <c r="X13" s="1"/>
  <c r="Y13" s="1"/>
  <c r="U14"/>
  <c r="V14" s="1"/>
  <c r="W14" s="1"/>
  <c r="X14" s="1"/>
  <c r="Y14" s="1"/>
  <c r="U28"/>
  <c r="V28" s="1"/>
  <c r="W28" s="1"/>
  <c r="X28" s="1"/>
  <c r="Y28" s="1"/>
  <c r="U12"/>
  <c r="V12" s="1"/>
  <c r="W12" s="1"/>
  <c r="X12" s="1"/>
  <c r="Y12" s="1"/>
  <c r="U23"/>
  <c r="V23" s="1"/>
  <c r="W23" s="1"/>
  <c r="X23" s="1"/>
  <c r="Y23" s="1"/>
  <c r="U16"/>
  <c r="V16" s="1"/>
  <c r="W16" s="1"/>
  <c r="X16" s="1"/>
  <c r="Y16" s="1"/>
  <c r="U25"/>
  <c r="V25" s="1"/>
  <c r="W25" s="1"/>
  <c r="X25" s="1"/>
  <c r="Y25" s="1"/>
  <c r="U18"/>
  <c r="V18" s="1"/>
  <c r="W18" s="1"/>
  <c r="X18" s="1"/>
  <c r="Y18" s="1"/>
  <c r="U10"/>
  <c r="V10" s="1"/>
  <c r="W10" s="1"/>
  <c r="X10" s="1"/>
  <c r="Y10" s="1"/>
  <c r="U9"/>
  <c r="V9" s="1"/>
  <c r="W9" s="1"/>
  <c r="X9" s="1"/>
  <c r="Y9" s="1"/>
  <c r="U24"/>
  <c r="V24" s="1"/>
  <c r="W24" s="1"/>
  <c r="X24" s="1"/>
  <c r="Y24" s="1"/>
  <c r="U17"/>
  <c r="V17" s="1"/>
  <c r="W17" s="1"/>
  <c r="X17" s="1"/>
  <c r="Y17" s="1"/>
  <c r="U19"/>
  <c r="V19" s="1"/>
  <c r="W19" s="1"/>
  <c r="X19" s="1"/>
  <c r="Y19" s="1"/>
  <c r="U11"/>
  <c r="V11" s="1"/>
  <c r="W11" s="1"/>
  <c r="X11" s="1"/>
  <c r="Y11" s="1"/>
  <c r="M21"/>
  <c r="N21" s="1"/>
  <c r="O21" s="1"/>
  <c r="P21" s="1"/>
  <c r="Q21" s="1"/>
  <c r="R21" s="1"/>
  <c r="S21" s="1"/>
  <c r="T21" s="1"/>
  <c r="U21" s="1"/>
  <c r="V21" s="1"/>
  <c r="W21" s="1"/>
  <c r="X21" s="1"/>
  <c r="Y21" s="1"/>
</calcChain>
</file>

<file path=xl/sharedStrings.xml><?xml version="1.0" encoding="utf-8"?>
<sst xmlns="http://schemas.openxmlformats.org/spreadsheetml/2006/main" count="30" uniqueCount="30">
  <si>
    <t xml:space="preserve">Инвестиции в основной капитал за счет всех источников финансирования </t>
  </si>
  <si>
    <t>Индекс-дефлятор к предыдущему году</t>
  </si>
  <si>
    <t>Индекс-дефлятор к 1984 г. (раз)</t>
  </si>
  <si>
    <t>Индекс-дефлятор к 1991 г. (раз)</t>
  </si>
  <si>
    <t>Индекс-дефлятор к 2000 г.</t>
  </si>
  <si>
    <t>Индекс-дефлятор к 2001 г.</t>
  </si>
  <si>
    <t>Индекс-дефлятор к 2002 г.</t>
  </si>
  <si>
    <t>Индекс-дефлятор к 2003 г.</t>
  </si>
  <si>
    <t>Индекс-дефлятор к 2004 г.</t>
  </si>
  <si>
    <t>Индекс-дефлятор к 2005 г.</t>
  </si>
  <si>
    <t>Индекс-дефлятор к 2006 г.</t>
  </si>
  <si>
    <t>Индекс-дефлятор к 2007 г.</t>
  </si>
  <si>
    <t>Индекс-дефлятор к 2008 г.</t>
  </si>
  <si>
    <t>Индекс-дефлятор к 2009 г.</t>
  </si>
  <si>
    <t>Индекс-дефлятор к 2010 г.</t>
  </si>
  <si>
    <t>Индекс-дефлятор к 2011 г.</t>
  </si>
  <si>
    <t>Индекс-дефлятор к 2012 г.</t>
  </si>
  <si>
    <t>Индекс-дефлятор к 2013 г.</t>
  </si>
  <si>
    <t>Индекс-дефлятор к 2014 г.</t>
  </si>
  <si>
    <t>Индекс-дефлятор к 2015 г.</t>
  </si>
  <si>
    <t>Индекс-дефлятор к 2016 г.</t>
  </si>
  <si>
    <t>Индекс-дефлятор к 2017 г.</t>
  </si>
  <si>
    <t>Индекс-дефлятор к 2018 г.</t>
  </si>
  <si>
    <t>Индекс-дефлятор к 2019 г.</t>
  </si>
  <si>
    <t>Индекс-дефлятор к 2020 г.</t>
  </si>
  <si>
    <t>Индекс-дефлятор к 2021 г.</t>
  </si>
  <si>
    <t>Индекс-дефлятор к 2022 г.</t>
  </si>
  <si>
    <t>Индекс-дефлятор к 2023 г.</t>
  </si>
  <si>
    <t xml:space="preserve">Минэкономразвития России
№. ______ от 30.09.2021
</t>
  </si>
  <si>
    <t>ТАБЛИЦА № 2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</si>
</sst>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00"/>
    <numFmt numFmtId="167" formatCode="0.000"/>
    <numFmt numFmtId="168" formatCode="#,##0.0000000000"/>
  </numFmts>
  <fonts count="14">
    <font>
      <sz val="10"/>
      <name val="Arial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 CYR"/>
      <charset val="204"/>
    </font>
    <font>
      <sz val="9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3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10" fillId="0" borderId="1" xfId="0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 wrapText="1"/>
    </xf>
    <xf numFmtId="168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4" fontId="6" fillId="0" borderId="0" xfId="0" applyNumberFormat="1" applyFont="1" applyFill="1" applyAlignment="1"/>
    <xf numFmtId="4" fontId="9" fillId="0" borderId="0" xfId="0" applyNumberFormat="1" applyFont="1" applyFill="1" applyAlignment="1"/>
    <xf numFmtId="4" fontId="4" fillId="0" borderId="0" xfId="0" applyNumberFormat="1" applyFont="1" applyFill="1" applyAlignment="1"/>
    <xf numFmtId="164" fontId="4" fillId="0" borderId="0" xfId="0" applyNumberFormat="1" applyFont="1" applyFill="1" applyAlignment="1"/>
    <xf numFmtId="2" fontId="4" fillId="0" borderId="0" xfId="0" applyNumberFormat="1" applyFont="1" applyFill="1" applyAlignment="1"/>
    <xf numFmtId="165" fontId="4" fillId="0" borderId="0" xfId="0" applyNumberFormat="1" applyFont="1" applyFill="1" applyAlignment="1"/>
    <xf numFmtId="0" fontId="12" fillId="0" borderId="1" xfId="0" applyFont="1" applyFill="1" applyBorder="1" applyAlignment="1"/>
    <xf numFmtId="166" fontId="13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40"/>
  <sheetViews>
    <sheetView tabSelected="1" view="pageBreakPreview" zoomScale="90" zoomScaleNormal="115" zoomScaleSheetLayoutView="90" workbookViewId="0">
      <selection activeCell="V1" sqref="V1:V1048576"/>
    </sheetView>
  </sheetViews>
  <sheetFormatPr defaultRowHeight="16.5"/>
  <cols>
    <col min="1" max="1" width="25.5703125" style="1" customWidth="1"/>
    <col min="2" max="2" width="9.85546875" style="2" customWidth="1"/>
    <col min="3" max="3" width="9.85546875" style="3" customWidth="1"/>
    <col min="4" max="4" width="15.5703125" style="3" customWidth="1"/>
    <col min="5" max="7" width="9.85546875" style="3" customWidth="1"/>
    <col min="8" max="8" width="10" style="4" customWidth="1"/>
    <col min="9" max="10" width="10" style="3" customWidth="1"/>
    <col min="11" max="12" width="12.5703125" style="3" customWidth="1"/>
    <col min="13" max="13" width="12.7109375" style="3" customWidth="1"/>
    <col min="14" max="15" width="11.28515625" style="3" customWidth="1"/>
    <col min="16" max="16" width="11.7109375" style="3" customWidth="1"/>
    <col min="17" max="17" width="12" style="3" customWidth="1"/>
    <col min="18" max="18" width="12.140625" style="3" customWidth="1"/>
    <col min="19" max="21" width="11.7109375" style="3" customWidth="1"/>
    <col min="22" max="26" width="11.7109375" style="5" customWidth="1"/>
    <col min="27" max="31" width="6" style="5" customWidth="1"/>
    <col min="32" max="32" width="15.140625" style="5" customWidth="1"/>
    <col min="33" max="33" width="12" style="5" customWidth="1"/>
    <col min="34" max="34" width="9.28515625" style="5" customWidth="1"/>
    <col min="35" max="35" width="15" style="5" customWidth="1"/>
    <col min="36" max="36" width="14.28515625" style="5" customWidth="1"/>
    <col min="37" max="37" width="11.42578125" style="5" customWidth="1"/>
    <col min="38" max="16384" width="9.140625" style="5"/>
  </cols>
  <sheetData>
    <row r="1" spans="1:36">
      <c r="A1" s="5" t="s">
        <v>29</v>
      </c>
    </row>
    <row r="2" spans="1:36">
      <c r="C2" s="3" t="s">
        <v>0</v>
      </c>
    </row>
    <row r="3" spans="1:36" ht="8.25" customHeight="1" thickBot="1">
      <c r="C3" s="6"/>
      <c r="D3" s="6"/>
      <c r="E3" s="6"/>
      <c r="F3" s="6"/>
      <c r="G3" s="6"/>
    </row>
    <row r="4" spans="1:36" ht="24" customHeight="1">
      <c r="A4" s="55" t="s">
        <v>28</v>
      </c>
      <c r="B4" s="53">
        <v>2001</v>
      </c>
      <c r="C4" s="53">
        <v>2002</v>
      </c>
      <c r="D4" s="53">
        <v>2003</v>
      </c>
      <c r="E4" s="53">
        <v>2004</v>
      </c>
      <c r="F4" s="53">
        <v>2005</v>
      </c>
      <c r="G4" s="53">
        <v>2006</v>
      </c>
      <c r="H4" s="53">
        <v>2007</v>
      </c>
      <c r="I4" s="53">
        <v>2008</v>
      </c>
      <c r="J4" s="53">
        <v>2009</v>
      </c>
      <c r="K4" s="53">
        <v>2010</v>
      </c>
      <c r="L4" s="53">
        <v>2011</v>
      </c>
      <c r="M4" s="53">
        <v>2012</v>
      </c>
      <c r="N4" s="53">
        <v>2013</v>
      </c>
      <c r="O4" s="53">
        <v>2014</v>
      </c>
      <c r="P4" s="53">
        <v>2015</v>
      </c>
      <c r="Q4" s="53">
        <v>2016</v>
      </c>
      <c r="R4" s="53">
        <v>2017</v>
      </c>
      <c r="S4" s="53">
        <v>2018</v>
      </c>
      <c r="T4" s="53">
        <v>2019</v>
      </c>
      <c r="U4" s="53">
        <v>2020</v>
      </c>
      <c r="V4" s="53">
        <v>2021</v>
      </c>
      <c r="W4" s="53">
        <v>2022</v>
      </c>
      <c r="X4" s="53">
        <v>2023</v>
      </c>
      <c r="Y4" s="53">
        <v>2024</v>
      </c>
      <c r="Z4" s="53">
        <v>2025</v>
      </c>
    </row>
    <row r="5" spans="1:36" ht="84.75" customHeight="1" thickBot="1">
      <c r="A5" s="56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36" ht="9" customHeight="1">
      <c r="A6" s="7"/>
      <c r="C6" s="6"/>
      <c r="D6" s="6"/>
      <c r="E6" s="8"/>
      <c r="F6" s="8"/>
      <c r="G6" s="9"/>
      <c r="O6" s="10"/>
      <c r="V6" s="3"/>
      <c r="W6" s="3"/>
      <c r="X6" s="3"/>
      <c r="Y6" s="3"/>
      <c r="Z6" s="3"/>
    </row>
    <row r="7" spans="1:36" ht="13.5" customHeight="1">
      <c r="A7" s="11"/>
      <c r="B7" s="12"/>
      <c r="C7" s="13"/>
      <c r="D7" s="14"/>
      <c r="E7" s="15"/>
      <c r="F7" s="16"/>
      <c r="G7" s="17"/>
      <c r="V7" s="3"/>
      <c r="W7" s="3"/>
      <c r="X7" s="3"/>
      <c r="Y7" s="3"/>
      <c r="Z7" s="3"/>
    </row>
    <row r="8" spans="1:36" s="23" customFormat="1" ht="32.25" customHeight="1">
      <c r="A8" s="18" t="s">
        <v>1</v>
      </c>
      <c r="B8" s="19">
        <v>1.1739999999999999</v>
      </c>
      <c r="C8" s="20">
        <v>1.139</v>
      </c>
      <c r="D8" s="20">
        <v>1.103</v>
      </c>
      <c r="E8" s="21">
        <v>1.1519999999999999</v>
      </c>
      <c r="F8" s="19">
        <v>1.137</v>
      </c>
      <c r="G8" s="19">
        <v>1.1220000000000001</v>
      </c>
      <c r="H8" s="19">
        <f>H17</f>
        <v>1.157</v>
      </c>
      <c r="I8" s="19">
        <f>I18</f>
        <v>1.194</v>
      </c>
      <c r="J8" s="19">
        <f>J19</f>
        <v>1.05</v>
      </c>
      <c r="K8" s="19">
        <f>K20</f>
        <v>1.08</v>
      </c>
      <c r="L8" s="22">
        <f>L21</f>
        <v>1.0880000000000001</v>
      </c>
      <c r="M8" s="22">
        <f>M22</f>
        <v>1.0680000000000001</v>
      </c>
      <c r="N8" s="22">
        <v>1.06</v>
      </c>
      <c r="O8" s="22">
        <f>O24</f>
        <v>1.0489999999999999</v>
      </c>
      <c r="P8" s="22">
        <f>P25</f>
        <v>1.143</v>
      </c>
      <c r="Q8" s="22">
        <v>1.0629999999999999</v>
      </c>
      <c r="R8" s="22">
        <f>R27</f>
        <v>1.0369999999999999</v>
      </c>
      <c r="S8" s="22">
        <v>1.0529999999999999</v>
      </c>
      <c r="T8" s="50">
        <v>1.0680000000000001</v>
      </c>
      <c r="U8" s="50">
        <f>U30</f>
        <v>1.056</v>
      </c>
      <c r="V8" s="50">
        <f>V31</f>
        <v>1.054</v>
      </c>
      <c r="W8" s="50">
        <f>W32</f>
        <v>1.0509999999999999</v>
      </c>
      <c r="X8" s="50">
        <f>X33</f>
        <v>1.0489999999999999</v>
      </c>
      <c r="Y8" s="50">
        <f>Y34</f>
        <v>1.0469999999999999</v>
      </c>
      <c r="Z8" s="50"/>
      <c r="AA8" s="44"/>
      <c r="AB8" s="44"/>
      <c r="AC8" s="44"/>
      <c r="AD8" s="44"/>
      <c r="AE8" s="44"/>
      <c r="AF8" s="44"/>
      <c r="AG8" s="44"/>
      <c r="AH8" s="44"/>
    </row>
    <row r="9" spans="1:36" s="30" customFormat="1" ht="27.75" customHeight="1">
      <c r="A9" s="24" t="s">
        <v>2</v>
      </c>
      <c r="B9" s="25">
        <v>36254</v>
      </c>
      <c r="C9" s="26">
        <v>41293.300000000003</v>
      </c>
      <c r="D9" s="27">
        <f t="shared" ref="D9:N9" si="0">C9*D8</f>
        <v>45546.509900000005</v>
      </c>
      <c r="E9" s="28">
        <f t="shared" si="0"/>
        <v>52469.579404800003</v>
      </c>
      <c r="F9" s="29">
        <f t="shared" si="0"/>
        <v>59657.911783257601</v>
      </c>
      <c r="G9" s="29">
        <f t="shared" si="0"/>
        <v>66936.177020815041</v>
      </c>
      <c r="H9" s="29">
        <f t="shared" si="0"/>
        <v>77445.156813082998</v>
      </c>
      <c r="I9" s="29">
        <f t="shared" si="0"/>
        <v>92469.517234821091</v>
      </c>
      <c r="J9" s="29">
        <f t="shared" si="0"/>
        <v>97092.993096562146</v>
      </c>
      <c r="K9" s="29">
        <f t="shared" si="0"/>
        <v>104860.43254428712</v>
      </c>
      <c r="L9" s="29">
        <f t="shared" si="0"/>
        <v>114088.1506081844</v>
      </c>
      <c r="M9" s="29">
        <f t="shared" si="0"/>
        <v>121846.14484954094</v>
      </c>
      <c r="N9" s="29">
        <f t="shared" si="0"/>
        <v>129156.9135405134</v>
      </c>
      <c r="O9" s="29">
        <f t="shared" ref="O9:O23" si="1">N9*$O$8</f>
        <v>135485.60230399854</v>
      </c>
      <c r="P9" s="29">
        <f>O9*$P$8</f>
        <v>154860.04343347033</v>
      </c>
      <c r="Q9" s="29">
        <f>P9*$Q$8</f>
        <v>164616.22616977897</v>
      </c>
      <c r="R9" s="29">
        <f>Q9*$R$8</f>
        <v>170707.02653806077</v>
      </c>
      <c r="S9" s="29">
        <f>R9*$S$8</f>
        <v>179754.49894457799</v>
      </c>
      <c r="T9" s="29">
        <f>S9*$T$8</f>
        <v>191977.8048728093</v>
      </c>
      <c r="U9" s="29">
        <f>T9*$U$8</f>
        <v>202728.56194568664</v>
      </c>
      <c r="V9" s="29">
        <f>U9*$V$8</f>
        <v>213675.90429075374</v>
      </c>
      <c r="W9" s="29">
        <f>V9*$W$8</f>
        <v>224573.37540958216</v>
      </c>
      <c r="X9" s="29">
        <f>W9*$X$8</f>
        <v>235577.47080465168</v>
      </c>
      <c r="Y9" s="29">
        <f>X9*$Y$8</f>
        <v>246649.61193247029</v>
      </c>
      <c r="Z9" s="29">
        <f>Y9*$Y$8</f>
        <v>258242.14369329638</v>
      </c>
      <c r="AA9" s="45"/>
      <c r="AB9" s="45"/>
      <c r="AC9" s="45"/>
      <c r="AD9" s="45"/>
      <c r="AE9" s="45"/>
      <c r="AF9" s="45"/>
      <c r="AG9" s="45"/>
      <c r="AH9" s="45"/>
    </row>
    <row r="10" spans="1:36" s="30" customFormat="1" ht="27.75" customHeight="1">
      <c r="A10" s="24" t="s">
        <v>3</v>
      </c>
      <c r="B10" s="25">
        <v>21286.87</v>
      </c>
      <c r="C10" s="26">
        <v>24007.7</v>
      </c>
      <c r="D10" s="27">
        <f t="shared" ref="D10:K10" si="2">C10*D8</f>
        <v>26480.4931</v>
      </c>
      <c r="E10" s="27">
        <f t="shared" si="2"/>
        <v>30505.528051199999</v>
      </c>
      <c r="F10" s="27">
        <f t="shared" si="2"/>
        <v>34684.785394214399</v>
      </c>
      <c r="G10" s="27">
        <f t="shared" si="2"/>
        <v>38916.329212308563</v>
      </c>
      <c r="H10" s="29">
        <f t="shared" si="2"/>
        <v>45026.192898641006</v>
      </c>
      <c r="I10" s="29">
        <f t="shared" si="2"/>
        <v>53761.274320977362</v>
      </c>
      <c r="J10" s="29">
        <f t="shared" si="2"/>
        <v>56449.338037026231</v>
      </c>
      <c r="K10" s="29">
        <f t="shared" si="2"/>
        <v>60965.285079988331</v>
      </c>
      <c r="L10" s="29">
        <f t="shared" ref="L10:L20" si="3">K10*$L$8</f>
        <v>66330.230167027315</v>
      </c>
      <c r="M10" s="29">
        <f t="shared" ref="M10:M21" si="4">L10*$M$8</f>
        <v>70840.685818385173</v>
      </c>
      <c r="N10" s="29">
        <f t="shared" ref="N10:N22" si="5">M10*$N$8</f>
        <v>75091.126967488293</v>
      </c>
      <c r="O10" s="29">
        <f t="shared" si="1"/>
        <v>78770.592188895214</v>
      </c>
      <c r="P10" s="29">
        <f t="shared" ref="P10:P24" si="6">O10*$P$8</f>
        <v>90034.786871907228</v>
      </c>
      <c r="Q10" s="29">
        <f t="shared" ref="Q10:Q25" si="7">P10*$Q$8</f>
        <v>95706.978444837383</v>
      </c>
      <c r="R10" s="29">
        <f t="shared" ref="R10:R25" si="8">Q10*$R$8</f>
        <v>99248.136647296356</v>
      </c>
      <c r="S10" s="29">
        <f t="shared" ref="S10:S25" si="9">R10*$S$8</f>
        <v>104508.28788960306</v>
      </c>
      <c r="T10" s="29">
        <f t="shared" ref="T10:T27" si="10">S10*$T$8</f>
        <v>111614.85146609608</v>
      </c>
      <c r="U10" s="29">
        <f t="shared" ref="U10:U28" si="11">T10*$U$8</f>
        <v>117865.28314819747</v>
      </c>
      <c r="V10" s="29">
        <f>U10*$V$8</f>
        <v>124230.00843820014</v>
      </c>
      <c r="W10" s="29">
        <f t="shared" ref="W10:W31" si="12">V10*$W$8</f>
        <v>130565.73886854833</v>
      </c>
      <c r="X10" s="29">
        <f t="shared" ref="X10:X32" si="13">W10*$X$8</f>
        <v>136963.46007310718</v>
      </c>
      <c r="Y10" s="29">
        <f t="shared" ref="Y10:Y31" si="14">X10*$Y$8</f>
        <v>143400.74269654322</v>
      </c>
      <c r="Z10" s="29">
        <f t="shared" ref="Z10:Z33" si="15">Y10*$Y$8</f>
        <v>150140.57760328075</v>
      </c>
      <c r="AA10" s="45"/>
      <c r="AB10" s="45"/>
      <c r="AC10" s="45"/>
      <c r="AD10" s="45"/>
      <c r="AE10" s="45"/>
      <c r="AF10" s="45"/>
      <c r="AG10" s="45"/>
      <c r="AH10" s="45"/>
    </row>
    <row r="11" spans="1:36" s="30" customFormat="1" ht="26.25" customHeight="1">
      <c r="A11" s="31" t="s">
        <v>4</v>
      </c>
      <c r="B11" s="19">
        <v>1.1739999999999999</v>
      </c>
      <c r="C11" s="32">
        <f>B8*C8</f>
        <v>1.337186</v>
      </c>
      <c r="D11" s="32">
        <f t="shared" ref="D11:K11" si="16">C11*D8</f>
        <v>1.4749161579999999</v>
      </c>
      <c r="E11" s="32">
        <f t="shared" si="16"/>
        <v>1.6991034140159997</v>
      </c>
      <c r="F11" s="32">
        <f t="shared" si="16"/>
        <v>1.9318805817361917</v>
      </c>
      <c r="G11" s="32">
        <f t="shared" si="16"/>
        <v>2.1675700127080071</v>
      </c>
      <c r="H11" s="33">
        <f t="shared" si="16"/>
        <v>2.5078785047031644</v>
      </c>
      <c r="I11" s="33">
        <f t="shared" si="16"/>
        <v>2.9944069346155784</v>
      </c>
      <c r="J11" s="33">
        <f t="shared" si="16"/>
        <v>3.1441272813463574</v>
      </c>
      <c r="K11" s="33">
        <f t="shared" si="16"/>
        <v>3.3956574638540662</v>
      </c>
      <c r="L11" s="34">
        <f t="shared" si="3"/>
        <v>3.6944753206732242</v>
      </c>
      <c r="M11" s="34">
        <f t="shared" si="4"/>
        <v>3.9456996424790036</v>
      </c>
      <c r="N11" s="34">
        <f t="shared" si="5"/>
        <v>4.1824416210277438</v>
      </c>
      <c r="O11" s="34">
        <f t="shared" si="1"/>
        <v>4.3873812604581026</v>
      </c>
      <c r="P11" s="34">
        <f t="shared" si="6"/>
        <v>5.0147767807036114</v>
      </c>
      <c r="Q11" s="34">
        <f t="shared" si="7"/>
        <v>5.3307077178879387</v>
      </c>
      <c r="R11" s="34">
        <f>Q11*$R$8</f>
        <v>5.5279439034497919</v>
      </c>
      <c r="S11" s="34">
        <f t="shared" si="9"/>
        <v>5.8209249303326303</v>
      </c>
      <c r="T11" s="34">
        <f t="shared" si="10"/>
        <v>6.2167478255952497</v>
      </c>
      <c r="U11" s="34">
        <f t="shared" si="11"/>
        <v>6.5648857038285842</v>
      </c>
      <c r="V11" s="34">
        <f>U11*$V$8</f>
        <v>6.9193895318353285</v>
      </c>
      <c r="W11" s="34">
        <f t="shared" si="12"/>
        <v>7.2722783979589298</v>
      </c>
      <c r="X11" s="34">
        <f t="shared" si="13"/>
        <v>7.6286200394589168</v>
      </c>
      <c r="Y11" s="34">
        <f t="shared" si="14"/>
        <v>7.9871651813134852</v>
      </c>
      <c r="Z11" s="34">
        <f t="shared" si="15"/>
        <v>8.3625619448352193</v>
      </c>
      <c r="AA11" s="45"/>
      <c r="AB11" s="45"/>
      <c r="AC11" s="45"/>
      <c r="AD11" s="45"/>
      <c r="AE11" s="45"/>
      <c r="AF11" s="45"/>
      <c r="AG11" s="45"/>
      <c r="AH11" s="45"/>
    </row>
    <row r="12" spans="1:36" s="30" customFormat="1" ht="26.25" customHeight="1">
      <c r="A12" s="31" t="s">
        <v>5</v>
      </c>
      <c r="B12" s="35"/>
      <c r="C12" s="36">
        <v>1.139</v>
      </c>
      <c r="D12" s="32">
        <f>C8*D8</f>
        <v>1.2563169999999999</v>
      </c>
      <c r="E12" s="32">
        <f>C8*D8*E8</f>
        <v>1.4472771839999998</v>
      </c>
      <c r="F12" s="32">
        <f>C8*D8*E8*F8</f>
        <v>1.6455541582079998</v>
      </c>
      <c r="G12" s="32">
        <f>C8*D8*E8*F8*G8</f>
        <v>1.8463117655093759</v>
      </c>
      <c r="H12" s="33">
        <f>G12*H8</f>
        <v>2.1361827126943478</v>
      </c>
      <c r="I12" s="33">
        <f>H12*I8</f>
        <v>2.5506021589570511</v>
      </c>
      <c r="J12" s="33">
        <f>I12*J8</f>
        <v>2.6781322669049037</v>
      </c>
      <c r="K12" s="33">
        <f>J12*K8</f>
        <v>2.892382848257296</v>
      </c>
      <c r="L12" s="34">
        <f t="shared" si="3"/>
        <v>3.1469125389039383</v>
      </c>
      <c r="M12" s="34">
        <f t="shared" si="4"/>
        <v>3.3609025915494062</v>
      </c>
      <c r="N12" s="34">
        <f t="shared" si="5"/>
        <v>3.5625567470423709</v>
      </c>
      <c r="O12" s="34">
        <f t="shared" si="1"/>
        <v>3.7371220276474468</v>
      </c>
      <c r="P12" s="34">
        <f t="shared" si="6"/>
        <v>4.2715304776010319</v>
      </c>
      <c r="Q12" s="34">
        <f t="shared" si="7"/>
        <v>4.5406368976898968</v>
      </c>
      <c r="R12" s="34">
        <f t="shared" si="8"/>
        <v>4.7086404629044223</v>
      </c>
      <c r="S12" s="34">
        <f t="shared" si="9"/>
        <v>4.9581984074383563</v>
      </c>
      <c r="T12" s="34">
        <f t="shared" si="10"/>
        <v>5.2953558991441652</v>
      </c>
      <c r="U12" s="34">
        <f t="shared" si="11"/>
        <v>5.5918958294962389</v>
      </c>
      <c r="V12" s="34">
        <f t="shared" ref="V12:V30" si="17">U12*$V$8</f>
        <v>5.8938582042890362</v>
      </c>
      <c r="W12" s="34">
        <f t="shared" si="12"/>
        <v>6.1944449727077764</v>
      </c>
      <c r="X12" s="34">
        <f t="shared" si="13"/>
        <v>6.4979727763704567</v>
      </c>
      <c r="Y12" s="34">
        <f t="shared" si="14"/>
        <v>6.8033774968598673</v>
      </c>
      <c r="Z12" s="34">
        <f t="shared" si="15"/>
        <v>7.1231362392122808</v>
      </c>
      <c r="AA12" s="45"/>
      <c r="AB12" s="45"/>
      <c r="AC12" s="45"/>
      <c r="AD12" s="45"/>
      <c r="AE12" s="45"/>
      <c r="AF12" s="45"/>
      <c r="AG12" s="45"/>
      <c r="AH12" s="45"/>
    </row>
    <row r="13" spans="1:36" s="30" customFormat="1" ht="26.25" customHeight="1">
      <c r="A13" s="31" t="s">
        <v>6</v>
      </c>
      <c r="B13" s="35"/>
      <c r="C13" s="32"/>
      <c r="D13" s="36">
        <v>1.103</v>
      </c>
      <c r="E13" s="32">
        <f>D8*E8</f>
        <v>1.2706559999999998</v>
      </c>
      <c r="F13" s="32">
        <f>D8*E8*F8</f>
        <v>1.4447358719999999</v>
      </c>
      <c r="G13" s="32">
        <f>D8*E8*F8*G8</f>
        <v>1.620993648384</v>
      </c>
      <c r="H13" s="33">
        <f>G13*H8</f>
        <v>1.8754896511802881</v>
      </c>
      <c r="I13" s="33">
        <f>H13*I8</f>
        <v>2.239334643509264</v>
      </c>
      <c r="J13" s="33">
        <f>I13*J8</f>
        <v>2.3513013756847272</v>
      </c>
      <c r="K13" s="33">
        <f>J13*K8</f>
        <v>2.5394054857395054</v>
      </c>
      <c r="L13" s="34">
        <f t="shared" si="3"/>
        <v>2.7628731684845822</v>
      </c>
      <c r="M13" s="34">
        <f t="shared" si="4"/>
        <v>2.950748543941534</v>
      </c>
      <c r="N13" s="34">
        <f t="shared" si="5"/>
        <v>3.1277934565780261</v>
      </c>
      <c r="O13" s="34">
        <f t="shared" si="1"/>
        <v>3.2810553359503491</v>
      </c>
      <c r="P13" s="34">
        <f t="shared" si="6"/>
        <v>3.7502462489912491</v>
      </c>
      <c r="Q13" s="34">
        <f t="shared" si="7"/>
        <v>3.9865117626776976</v>
      </c>
      <c r="R13" s="34">
        <f t="shared" si="8"/>
        <v>4.1340126978967717</v>
      </c>
      <c r="S13" s="34">
        <f t="shared" si="9"/>
        <v>4.3531153708853001</v>
      </c>
      <c r="T13" s="34">
        <f t="shared" si="10"/>
        <v>4.6491272161055006</v>
      </c>
      <c r="U13" s="34">
        <f t="shared" si="11"/>
        <v>4.9094783402074089</v>
      </c>
      <c r="V13" s="34">
        <f t="shared" si="17"/>
        <v>5.1745901705786093</v>
      </c>
      <c r="W13" s="34">
        <f t="shared" si="12"/>
        <v>5.4384942692781184</v>
      </c>
      <c r="X13" s="34">
        <f t="shared" si="13"/>
        <v>5.7049804884727457</v>
      </c>
      <c r="Y13" s="34">
        <f t="shared" si="14"/>
        <v>5.9731145714309646</v>
      </c>
      <c r="Z13" s="34">
        <f t="shared" si="15"/>
        <v>6.2538509562882192</v>
      </c>
      <c r="AA13" s="45"/>
      <c r="AB13" s="45"/>
      <c r="AC13" s="45"/>
      <c r="AD13" s="45"/>
      <c r="AE13" s="45"/>
      <c r="AF13" s="45"/>
      <c r="AG13" s="45"/>
      <c r="AH13" s="45"/>
    </row>
    <row r="14" spans="1:36" ht="26.25" customHeight="1">
      <c r="A14" s="31" t="s">
        <v>7</v>
      </c>
      <c r="B14" s="37"/>
      <c r="C14" s="38"/>
      <c r="D14" s="38"/>
      <c r="E14" s="39">
        <v>1.1519999999999999</v>
      </c>
      <c r="F14" s="33">
        <f>E8*F8</f>
        <v>1.3098239999999999</v>
      </c>
      <c r="G14" s="32">
        <f>E8*F8*G8</f>
        <v>1.4696225279999999</v>
      </c>
      <c r="H14" s="33">
        <f>G14*H8</f>
        <v>1.700353264896</v>
      </c>
      <c r="I14" s="33">
        <f>H14*I8</f>
        <v>2.0302217982858242</v>
      </c>
      <c r="J14" s="33">
        <f>I14*J8</f>
        <v>2.1317328882001156</v>
      </c>
      <c r="K14" s="33">
        <f>J14*K8</f>
        <v>2.3022715192561249</v>
      </c>
      <c r="L14" s="34">
        <f t="shared" si="3"/>
        <v>2.504871412950664</v>
      </c>
      <c r="M14" s="34">
        <f t="shared" si="4"/>
        <v>2.6752026690313091</v>
      </c>
      <c r="N14" s="34">
        <f t="shared" si="5"/>
        <v>2.8357148291731877</v>
      </c>
      <c r="O14" s="34">
        <f t="shared" si="1"/>
        <v>2.9746648558026738</v>
      </c>
      <c r="P14" s="34">
        <f t="shared" si="6"/>
        <v>3.4000419301824563</v>
      </c>
      <c r="Q14" s="34">
        <f t="shared" si="7"/>
        <v>3.6142445717839506</v>
      </c>
      <c r="R14" s="34">
        <f t="shared" si="8"/>
        <v>3.7479716209399565</v>
      </c>
      <c r="S14" s="34">
        <f t="shared" si="9"/>
        <v>3.9466141168497741</v>
      </c>
      <c r="T14" s="34">
        <f t="shared" si="10"/>
        <v>4.214983876795559</v>
      </c>
      <c r="U14" s="34">
        <f t="shared" si="11"/>
        <v>4.4510229738961105</v>
      </c>
      <c r="V14" s="34">
        <f t="shared" si="17"/>
        <v>4.6913782144865008</v>
      </c>
      <c r="W14" s="34">
        <f t="shared" si="12"/>
        <v>4.9306385034253122</v>
      </c>
      <c r="X14" s="34">
        <f t="shared" si="13"/>
        <v>5.172239790093152</v>
      </c>
      <c r="Y14" s="34">
        <f t="shared" si="14"/>
        <v>5.4153350602275294</v>
      </c>
      <c r="Z14" s="34">
        <f t="shared" si="15"/>
        <v>5.6698558080582231</v>
      </c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6" ht="26.25" customHeight="1">
      <c r="A15" s="31" t="s">
        <v>8</v>
      </c>
      <c r="B15" s="37"/>
      <c r="C15" s="38"/>
      <c r="D15" s="38"/>
      <c r="E15" s="38"/>
      <c r="F15" s="38">
        <v>1.137</v>
      </c>
      <c r="G15" s="32">
        <f>F8*G8</f>
        <v>1.2757140000000002</v>
      </c>
      <c r="H15" s="33">
        <f>G15*H8</f>
        <v>1.4760010980000002</v>
      </c>
      <c r="I15" s="33">
        <f>H15*I8</f>
        <v>1.7623453110120002</v>
      </c>
      <c r="J15" s="33">
        <f>I15*J8</f>
        <v>1.8504625765626004</v>
      </c>
      <c r="K15" s="33">
        <f>J15*K8</f>
        <v>1.9984995826876086</v>
      </c>
      <c r="L15" s="34">
        <f t="shared" si="3"/>
        <v>2.1743675459641185</v>
      </c>
      <c r="M15" s="34">
        <f t="shared" si="4"/>
        <v>2.3222245390896785</v>
      </c>
      <c r="N15" s="34">
        <f t="shared" si="5"/>
        <v>2.4615580114350593</v>
      </c>
      <c r="O15" s="34">
        <f t="shared" si="1"/>
        <v>2.5821743539953772</v>
      </c>
      <c r="P15" s="34">
        <f t="shared" si="6"/>
        <v>2.9514252866167161</v>
      </c>
      <c r="Q15" s="34">
        <f t="shared" si="7"/>
        <v>3.137365079673569</v>
      </c>
      <c r="R15" s="34">
        <f t="shared" si="8"/>
        <v>3.253447587621491</v>
      </c>
      <c r="S15" s="34">
        <f t="shared" si="9"/>
        <v>3.42588030976543</v>
      </c>
      <c r="T15" s="34">
        <f t="shared" si="10"/>
        <v>3.6588401708294795</v>
      </c>
      <c r="U15" s="34">
        <f t="shared" si="11"/>
        <v>3.8637352203959305</v>
      </c>
      <c r="V15" s="34">
        <f t="shared" si="17"/>
        <v>4.0723769222973107</v>
      </c>
      <c r="W15" s="34">
        <f t="shared" si="12"/>
        <v>4.2800681453344733</v>
      </c>
      <c r="X15" s="34">
        <f t="shared" si="13"/>
        <v>4.4897914844558624</v>
      </c>
      <c r="Y15" s="34">
        <f t="shared" si="14"/>
        <v>4.7008116842252878</v>
      </c>
      <c r="Z15" s="34">
        <f t="shared" si="15"/>
        <v>4.9217498333838758</v>
      </c>
      <c r="AA15" s="46"/>
      <c r="AB15" s="46"/>
      <c r="AC15" s="46"/>
      <c r="AD15" s="46"/>
      <c r="AE15" s="46"/>
      <c r="AF15" s="46"/>
      <c r="AG15" s="46"/>
    </row>
    <row r="16" spans="1:36" ht="26.25" customHeight="1">
      <c r="A16" s="31" t="s">
        <v>9</v>
      </c>
      <c r="B16" s="37"/>
      <c r="C16" s="38"/>
      <c r="D16" s="38"/>
      <c r="E16" s="38"/>
      <c r="F16" s="38"/>
      <c r="G16" s="38">
        <v>1.1220000000000001</v>
      </c>
      <c r="H16" s="33">
        <f>G8*H8</f>
        <v>1.2981540000000003</v>
      </c>
      <c r="I16" s="33">
        <f>H16*I8</f>
        <v>1.5499958760000003</v>
      </c>
      <c r="J16" s="33">
        <f>I16*J8</f>
        <v>1.6274956698000005</v>
      </c>
      <c r="K16" s="33">
        <f>J16*K8</f>
        <v>1.7576953233840007</v>
      </c>
      <c r="L16" s="34">
        <f t="shared" si="3"/>
        <v>1.9123725118417929</v>
      </c>
      <c r="M16" s="34">
        <f t="shared" si="4"/>
        <v>2.0424138426470351</v>
      </c>
      <c r="N16" s="34">
        <f t="shared" si="5"/>
        <v>2.1649586732058572</v>
      </c>
      <c r="O16" s="34">
        <f t="shared" si="1"/>
        <v>2.2710416481929441</v>
      </c>
      <c r="P16" s="34">
        <f t="shared" si="6"/>
        <v>2.5958006038845349</v>
      </c>
      <c r="Q16" s="34">
        <f t="shared" si="7"/>
        <v>2.7593360419292603</v>
      </c>
      <c r="R16" s="34">
        <f t="shared" si="8"/>
        <v>2.8614314754806429</v>
      </c>
      <c r="S16" s="34">
        <f t="shared" si="9"/>
        <v>3.013087343681117</v>
      </c>
      <c r="T16" s="34">
        <f t="shared" si="10"/>
        <v>3.2179772830514333</v>
      </c>
      <c r="U16" s="34">
        <f t="shared" si="11"/>
        <v>3.3981840109023138</v>
      </c>
      <c r="V16" s="34">
        <f t="shared" si="17"/>
        <v>3.5816859474910387</v>
      </c>
      <c r="W16" s="34">
        <f t="shared" si="12"/>
        <v>3.7643519308130813</v>
      </c>
      <c r="X16" s="34">
        <f t="shared" si="13"/>
        <v>3.9488051754229221</v>
      </c>
      <c r="Y16" s="34">
        <f t="shared" si="14"/>
        <v>4.134399018667799</v>
      </c>
      <c r="Z16" s="34">
        <f t="shared" si="15"/>
        <v>4.328715772545185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5" ht="26.25" customHeight="1">
      <c r="A17" s="31" t="s">
        <v>10</v>
      </c>
      <c r="B17" s="37"/>
      <c r="C17" s="38"/>
      <c r="D17" s="38"/>
      <c r="E17" s="38"/>
      <c r="F17" s="38"/>
      <c r="G17" s="38"/>
      <c r="H17" s="38">
        <v>1.157</v>
      </c>
      <c r="I17" s="33">
        <f>H8*I8</f>
        <v>1.3814580000000001</v>
      </c>
      <c r="J17" s="33">
        <f>I17*J8</f>
        <v>1.4505309000000002</v>
      </c>
      <c r="K17" s="33">
        <f>J17*K8</f>
        <v>1.5665733720000004</v>
      </c>
      <c r="L17" s="34">
        <f t="shared" si="3"/>
        <v>1.7044318287360005</v>
      </c>
      <c r="M17" s="34">
        <f t="shared" si="4"/>
        <v>1.8203331930900486</v>
      </c>
      <c r="N17" s="34">
        <f t="shared" si="5"/>
        <v>1.9295531846754517</v>
      </c>
      <c r="O17" s="34">
        <f t="shared" si="1"/>
        <v>2.0241012907245488</v>
      </c>
      <c r="P17" s="34">
        <f t="shared" si="6"/>
        <v>2.3135477752981592</v>
      </c>
      <c r="Q17" s="34">
        <f t="shared" si="7"/>
        <v>2.4593012851419433</v>
      </c>
      <c r="R17" s="34">
        <f>Q17*$R$8</f>
        <v>2.5502954326921952</v>
      </c>
      <c r="S17" s="34">
        <f t="shared" si="9"/>
        <v>2.6854610906248815</v>
      </c>
      <c r="T17" s="34">
        <f t="shared" si="10"/>
        <v>2.8680724447873738</v>
      </c>
      <c r="U17" s="34">
        <f t="shared" si="11"/>
        <v>3.0286845016954667</v>
      </c>
      <c r="V17" s="34">
        <f t="shared" si="17"/>
        <v>3.1922334647870221</v>
      </c>
      <c r="W17" s="34">
        <f t="shared" si="12"/>
        <v>3.3550373714911599</v>
      </c>
      <c r="X17" s="34">
        <f t="shared" si="13"/>
        <v>3.5194342026942267</v>
      </c>
      <c r="Y17" s="34">
        <f t="shared" si="14"/>
        <v>3.6848476102208552</v>
      </c>
      <c r="Z17" s="34">
        <f t="shared" si="15"/>
        <v>3.8580354479012353</v>
      </c>
      <c r="AA17" s="46"/>
      <c r="AB17" s="46"/>
      <c r="AC17" s="46"/>
      <c r="AD17" s="46"/>
      <c r="AE17" s="46"/>
      <c r="AF17" s="46"/>
      <c r="AG17" s="46"/>
      <c r="AH17" s="46"/>
      <c r="AI17" s="48"/>
    </row>
    <row r="18" spans="1:35" ht="26.25" customHeight="1">
      <c r="A18" s="31" t="s">
        <v>11</v>
      </c>
      <c r="B18" s="37"/>
      <c r="C18" s="38"/>
      <c r="D18" s="38"/>
      <c r="E18" s="38"/>
      <c r="F18" s="38"/>
      <c r="G18" s="38"/>
      <c r="H18" s="33"/>
      <c r="I18" s="38">
        <v>1.194</v>
      </c>
      <c r="J18" s="33">
        <f>I8*J8</f>
        <v>1.2537</v>
      </c>
      <c r="K18" s="33">
        <f>J18*K8</f>
        <v>1.3539960000000002</v>
      </c>
      <c r="L18" s="34">
        <f t="shared" si="3"/>
        <v>1.4731476480000003</v>
      </c>
      <c r="M18" s="34">
        <f t="shared" si="4"/>
        <v>1.5733216880640004</v>
      </c>
      <c r="N18" s="34">
        <f t="shared" si="5"/>
        <v>1.6677209893478404</v>
      </c>
      <c r="O18" s="34">
        <f t="shared" si="1"/>
        <v>1.7494393178258845</v>
      </c>
      <c r="P18" s="34">
        <f t="shared" si="6"/>
        <v>1.999609140274986</v>
      </c>
      <c r="Q18" s="34">
        <f t="shared" si="7"/>
        <v>2.1255845161123101</v>
      </c>
      <c r="R18" s="34">
        <f t="shared" si="8"/>
        <v>2.2042311432084656</v>
      </c>
      <c r="S18" s="34">
        <f t="shared" si="9"/>
        <v>2.3210553937985141</v>
      </c>
      <c r="T18" s="34">
        <f t="shared" si="10"/>
        <v>2.478887160576813</v>
      </c>
      <c r="U18" s="34">
        <f t="shared" si="11"/>
        <v>2.6177048415691146</v>
      </c>
      <c r="V18" s="34">
        <f t="shared" si="17"/>
        <v>2.7590609030138471</v>
      </c>
      <c r="W18" s="34">
        <f t="shared" si="12"/>
        <v>2.8997730090675531</v>
      </c>
      <c r="X18" s="34">
        <f t="shared" si="13"/>
        <v>3.041861886511863</v>
      </c>
      <c r="Y18" s="34">
        <f t="shared" si="14"/>
        <v>3.1848293951779203</v>
      </c>
      <c r="Z18" s="34">
        <f t="shared" si="15"/>
        <v>3.3345163767512824</v>
      </c>
      <c r="AA18" s="46"/>
      <c r="AB18" s="46"/>
      <c r="AC18" s="46"/>
      <c r="AD18" s="46"/>
      <c r="AE18" s="46"/>
      <c r="AF18" s="46"/>
      <c r="AG18" s="46"/>
      <c r="AH18" s="46"/>
      <c r="AI18" s="48"/>
    </row>
    <row r="19" spans="1:35" ht="26.25" customHeight="1">
      <c r="A19" s="31" t="s">
        <v>12</v>
      </c>
      <c r="B19" s="37"/>
      <c r="C19" s="38"/>
      <c r="D19" s="38"/>
      <c r="E19" s="38"/>
      <c r="F19" s="38"/>
      <c r="G19" s="38"/>
      <c r="H19" s="33"/>
      <c r="I19" s="38"/>
      <c r="J19" s="38">
        <v>1.05</v>
      </c>
      <c r="K19" s="33">
        <f>J8*K8</f>
        <v>1.1340000000000001</v>
      </c>
      <c r="L19" s="34">
        <f t="shared" si="3"/>
        <v>1.2337920000000002</v>
      </c>
      <c r="M19" s="34">
        <f t="shared" si="4"/>
        <v>1.3176898560000003</v>
      </c>
      <c r="N19" s="34">
        <f t="shared" si="5"/>
        <v>1.3967512473600003</v>
      </c>
      <c r="O19" s="34">
        <f t="shared" si="1"/>
        <v>1.4651920584806402</v>
      </c>
      <c r="P19" s="34">
        <f t="shared" si="6"/>
        <v>1.6747145228433717</v>
      </c>
      <c r="Q19" s="34">
        <f t="shared" si="7"/>
        <v>1.7802215377825041</v>
      </c>
      <c r="R19" s="34">
        <f t="shared" si="8"/>
        <v>1.8460897346804566</v>
      </c>
      <c r="S19" s="34">
        <f t="shared" si="9"/>
        <v>1.9439324906185207</v>
      </c>
      <c r="T19" s="34">
        <f t="shared" si="10"/>
        <v>2.0761198999805801</v>
      </c>
      <c r="U19" s="34">
        <f t="shared" si="11"/>
        <v>2.1923826143794929</v>
      </c>
      <c r="V19" s="34">
        <f t="shared" si="17"/>
        <v>2.3107712755559855</v>
      </c>
      <c r="W19" s="34">
        <f t="shared" si="12"/>
        <v>2.4286206106093404</v>
      </c>
      <c r="X19" s="34">
        <f t="shared" si="13"/>
        <v>2.5476230205291981</v>
      </c>
      <c r="Y19" s="34">
        <f t="shared" si="14"/>
        <v>2.6673613024940703</v>
      </c>
      <c r="Z19" s="34">
        <f t="shared" si="15"/>
        <v>2.7927272837112915</v>
      </c>
      <c r="AA19" s="46"/>
      <c r="AB19" s="46"/>
      <c r="AC19" s="46"/>
      <c r="AD19" s="46"/>
      <c r="AE19" s="46"/>
      <c r="AF19" s="46"/>
      <c r="AG19" s="46"/>
      <c r="AH19" s="46"/>
      <c r="AI19" s="48"/>
    </row>
    <row r="20" spans="1:35" ht="26.25" customHeight="1">
      <c r="A20" s="31" t="s">
        <v>13</v>
      </c>
      <c r="B20" s="37"/>
      <c r="C20" s="37"/>
      <c r="D20" s="37"/>
      <c r="E20" s="37"/>
      <c r="F20" s="37"/>
      <c r="G20" s="37"/>
      <c r="H20" s="35"/>
      <c r="I20" s="37"/>
      <c r="J20" s="37"/>
      <c r="K20" s="19">
        <v>1.08</v>
      </c>
      <c r="L20" s="34">
        <f t="shared" si="3"/>
        <v>1.1750400000000001</v>
      </c>
      <c r="M20" s="34">
        <f t="shared" si="4"/>
        <v>1.2549427200000001</v>
      </c>
      <c r="N20" s="34">
        <f t="shared" si="5"/>
        <v>1.3302392832000001</v>
      </c>
      <c r="O20" s="34">
        <f t="shared" si="1"/>
        <v>1.3954210080767999</v>
      </c>
      <c r="P20" s="34">
        <f t="shared" si="6"/>
        <v>1.5949662122317823</v>
      </c>
      <c r="Q20" s="34">
        <f t="shared" si="7"/>
        <v>1.6954490836023846</v>
      </c>
      <c r="R20" s="34">
        <f t="shared" si="8"/>
        <v>1.7581806996956726</v>
      </c>
      <c r="S20" s="34">
        <f t="shared" si="9"/>
        <v>1.8513642767795431</v>
      </c>
      <c r="T20" s="34">
        <f t="shared" si="10"/>
        <v>1.9772570476005522</v>
      </c>
      <c r="U20" s="34">
        <f t="shared" si="11"/>
        <v>2.0879834422661832</v>
      </c>
      <c r="V20" s="34">
        <f t="shared" si="17"/>
        <v>2.200734548148557</v>
      </c>
      <c r="W20" s="34">
        <f t="shared" si="12"/>
        <v>2.3129720101041333</v>
      </c>
      <c r="X20" s="34">
        <f t="shared" si="13"/>
        <v>2.4263076385992357</v>
      </c>
      <c r="Y20" s="34">
        <f t="shared" si="14"/>
        <v>2.5403440976133997</v>
      </c>
      <c r="Z20" s="34">
        <f t="shared" si="15"/>
        <v>2.6597402702012292</v>
      </c>
      <c r="AA20" s="46"/>
      <c r="AB20" s="46"/>
      <c r="AC20" s="46"/>
      <c r="AD20" s="46"/>
      <c r="AE20" s="46"/>
      <c r="AF20" s="46"/>
      <c r="AG20" s="46"/>
      <c r="AH20" s="46"/>
      <c r="AI20" s="48"/>
    </row>
    <row r="21" spans="1:35" ht="26.25" customHeight="1">
      <c r="A21" s="31" t="s">
        <v>14</v>
      </c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22">
        <v>1.0880000000000001</v>
      </c>
      <c r="M21" s="34">
        <f t="shared" si="4"/>
        <v>1.1619840000000001</v>
      </c>
      <c r="N21" s="34">
        <f t="shared" si="5"/>
        <v>1.2317030400000002</v>
      </c>
      <c r="O21" s="34">
        <f t="shared" si="1"/>
        <v>1.2920564889600001</v>
      </c>
      <c r="P21" s="34">
        <f t="shared" si="6"/>
        <v>1.4768205668812802</v>
      </c>
      <c r="Q21" s="34">
        <f>P21*$Q$8</f>
        <v>1.5698602625948008</v>
      </c>
      <c r="R21" s="34">
        <f t="shared" si="8"/>
        <v>1.6279450923108083</v>
      </c>
      <c r="S21" s="34">
        <f t="shared" si="9"/>
        <v>1.7142261822032809</v>
      </c>
      <c r="T21" s="34">
        <f t="shared" si="10"/>
        <v>1.8307935625931042</v>
      </c>
      <c r="U21" s="34">
        <f t="shared" si="11"/>
        <v>1.9333180020983181</v>
      </c>
      <c r="V21" s="34">
        <f t="shared" si="17"/>
        <v>2.0377171742116271</v>
      </c>
      <c r="W21" s="34">
        <f t="shared" si="12"/>
        <v>2.1416407500964199</v>
      </c>
      <c r="X21" s="34">
        <f t="shared" si="13"/>
        <v>2.2465811468511441</v>
      </c>
      <c r="Y21" s="34">
        <f t="shared" si="14"/>
        <v>2.3521704607531477</v>
      </c>
      <c r="Z21" s="34">
        <f t="shared" si="15"/>
        <v>2.4627224724085455</v>
      </c>
      <c r="AA21" s="46"/>
      <c r="AB21" s="46"/>
      <c r="AC21" s="46"/>
      <c r="AD21" s="46"/>
      <c r="AE21" s="46"/>
      <c r="AF21" s="46"/>
      <c r="AG21" s="46"/>
      <c r="AH21" s="46"/>
      <c r="AI21" s="48"/>
    </row>
    <row r="22" spans="1:35" ht="26.25" customHeight="1">
      <c r="A22" s="31" t="s">
        <v>15</v>
      </c>
      <c r="B22" s="42"/>
      <c r="C22" s="22"/>
      <c r="D22" s="22"/>
      <c r="E22" s="22"/>
      <c r="F22" s="22"/>
      <c r="G22" s="22"/>
      <c r="H22" s="43"/>
      <c r="I22" s="22"/>
      <c r="J22" s="22"/>
      <c r="K22" s="22"/>
      <c r="L22" s="43"/>
      <c r="M22" s="22">
        <v>1.0680000000000001</v>
      </c>
      <c r="N22" s="34">
        <f t="shared" si="5"/>
        <v>1.1320800000000002</v>
      </c>
      <c r="O22" s="34">
        <f t="shared" si="1"/>
        <v>1.1875519200000002</v>
      </c>
      <c r="P22" s="34">
        <f t="shared" si="6"/>
        <v>1.3573718445600003</v>
      </c>
      <c r="Q22" s="34">
        <f t="shared" si="7"/>
        <v>1.4428862707672803</v>
      </c>
      <c r="R22" s="34">
        <f t="shared" si="8"/>
        <v>1.4962730627856695</v>
      </c>
      <c r="S22" s="34">
        <f t="shared" si="9"/>
        <v>1.5755755351133098</v>
      </c>
      <c r="T22" s="34">
        <f t="shared" si="10"/>
        <v>1.6827146715010151</v>
      </c>
      <c r="U22" s="34">
        <f t="shared" si="11"/>
        <v>1.7769466931050719</v>
      </c>
      <c r="V22" s="34">
        <f t="shared" si="17"/>
        <v>1.8729018145327458</v>
      </c>
      <c r="W22" s="34">
        <f t="shared" si="12"/>
        <v>1.9684198070739158</v>
      </c>
      <c r="X22" s="34">
        <f t="shared" si="13"/>
        <v>2.0648723776205378</v>
      </c>
      <c r="Y22" s="34">
        <f t="shared" si="14"/>
        <v>2.1619213793687031</v>
      </c>
      <c r="Z22" s="34">
        <f t="shared" si="15"/>
        <v>2.2635316841990321</v>
      </c>
      <c r="AA22" s="46"/>
      <c r="AB22" s="46"/>
      <c r="AC22" s="46"/>
      <c r="AD22" s="46"/>
      <c r="AE22" s="46"/>
      <c r="AF22" s="46"/>
      <c r="AG22" s="46"/>
      <c r="AH22" s="46"/>
      <c r="AI22" s="48"/>
    </row>
    <row r="23" spans="1:35" ht="26.25" customHeight="1">
      <c r="A23" s="31" t="s">
        <v>16</v>
      </c>
      <c r="B23" s="42"/>
      <c r="C23" s="22"/>
      <c r="D23" s="22"/>
      <c r="E23" s="22"/>
      <c r="F23" s="22"/>
      <c r="G23" s="22"/>
      <c r="H23" s="43"/>
      <c r="I23" s="22"/>
      <c r="J23" s="22"/>
      <c r="K23" s="22"/>
      <c r="L23" s="43"/>
      <c r="M23" s="43"/>
      <c r="N23" s="22">
        <v>1.06</v>
      </c>
      <c r="O23" s="34">
        <f t="shared" si="1"/>
        <v>1.1119399999999999</v>
      </c>
      <c r="P23" s="34">
        <f t="shared" si="6"/>
        <v>1.2709474199999999</v>
      </c>
      <c r="Q23" s="34">
        <f t="shared" si="7"/>
        <v>1.3510171074599999</v>
      </c>
      <c r="R23" s="34">
        <f t="shared" si="8"/>
        <v>1.4010047404360197</v>
      </c>
      <c r="S23" s="34">
        <f t="shared" si="9"/>
        <v>1.4752579916791286</v>
      </c>
      <c r="T23" s="34">
        <f t="shared" si="10"/>
        <v>1.5755755351133094</v>
      </c>
      <c r="U23" s="34">
        <f t="shared" si="11"/>
        <v>1.6638077650796548</v>
      </c>
      <c r="V23" s="34">
        <f t="shared" si="17"/>
        <v>1.7536533843939561</v>
      </c>
      <c r="W23" s="34">
        <f t="shared" si="12"/>
        <v>1.8430897069980479</v>
      </c>
      <c r="X23" s="34">
        <f t="shared" si="13"/>
        <v>1.9334011026409521</v>
      </c>
      <c r="Y23" s="34">
        <f t="shared" si="14"/>
        <v>2.0242709544650768</v>
      </c>
      <c r="Z23" s="34">
        <f t="shared" si="15"/>
        <v>2.1194116893249353</v>
      </c>
      <c r="AA23" s="46"/>
      <c r="AB23" s="46"/>
      <c r="AC23" s="46"/>
      <c r="AD23" s="46"/>
      <c r="AE23" s="46"/>
      <c r="AF23" s="46"/>
      <c r="AG23" s="46"/>
      <c r="AH23" s="46"/>
      <c r="AI23" s="48"/>
    </row>
    <row r="24" spans="1:35" ht="26.25" customHeight="1">
      <c r="A24" s="31" t="s">
        <v>17</v>
      </c>
      <c r="B24" s="42"/>
      <c r="C24" s="22"/>
      <c r="D24" s="22"/>
      <c r="E24" s="22"/>
      <c r="F24" s="22"/>
      <c r="G24" s="22"/>
      <c r="H24" s="43"/>
      <c r="I24" s="22"/>
      <c r="J24" s="22"/>
      <c r="K24" s="22"/>
      <c r="L24" s="22"/>
      <c r="M24" s="22"/>
      <c r="N24" s="22"/>
      <c r="O24" s="22">
        <v>1.0489999999999999</v>
      </c>
      <c r="P24" s="34">
        <f t="shared" si="6"/>
        <v>1.1990069999999999</v>
      </c>
      <c r="Q24" s="34">
        <f t="shared" si="7"/>
        <v>1.274544441</v>
      </c>
      <c r="R24" s="34">
        <f t="shared" si="8"/>
        <v>1.3217025853169999</v>
      </c>
      <c r="S24" s="34">
        <f t="shared" si="9"/>
        <v>1.3917528223388009</v>
      </c>
      <c r="T24" s="34">
        <f>S24*$T$8</f>
        <v>1.4863920142578395</v>
      </c>
      <c r="U24" s="34">
        <f t="shared" si="11"/>
        <v>1.5696299670562786</v>
      </c>
      <c r="V24" s="34">
        <f t="shared" si="17"/>
        <v>1.6543899852773176</v>
      </c>
      <c r="W24" s="34">
        <f t="shared" si="12"/>
        <v>1.7387638745264606</v>
      </c>
      <c r="X24" s="34">
        <f t="shared" si="13"/>
        <v>1.823963304378257</v>
      </c>
      <c r="Y24" s="34">
        <f t="shared" si="14"/>
        <v>1.909689579684035</v>
      </c>
      <c r="Z24" s="34">
        <f t="shared" si="15"/>
        <v>1.9994449899291844</v>
      </c>
      <c r="AA24" s="46"/>
      <c r="AB24" s="46"/>
      <c r="AC24" s="46"/>
      <c r="AD24" s="46"/>
      <c r="AE24" s="46"/>
      <c r="AF24" s="46"/>
      <c r="AG24" s="46"/>
      <c r="AH24" s="46"/>
      <c r="AI24" s="48"/>
    </row>
    <row r="25" spans="1:35" ht="26.25" customHeight="1">
      <c r="A25" s="31" t="s">
        <v>18</v>
      </c>
      <c r="B25" s="42"/>
      <c r="C25" s="22"/>
      <c r="D25" s="22"/>
      <c r="E25" s="22"/>
      <c r="F25" s="22"/>
      <c r="G25" s="22"/>
      <c r="H25" s="43"/>
      <c r="I25" s="22"/>
      <c r="J25" s="22"/>
      <c r="K25" s="22"/>
      <c r="L25" s="22"/>
      <c r="M25" s="22"/>
      <c r="N25" s="22"/>
      <c r="O25" s="22"/>
      <c r="P25" s="22">
        <v>1.143</v>
      </c>
      <c r="Q25" s="34">
        <f t="shared" si="7"/>
        <v>1.215009</v>
      </c>
      <c r="R25" s="34">
        <f t="shared" si="8"/>
        <v>1.2599643329999999</v>
      </c>
      <c r="S25" s="34">
        <f t="shared" si="9"/>
        <v>1.3267424426489998</v>
      </c>
      <c r="T25" s="34">
        <f t="shared" si="10"/>
        <v>1.4169609287491318</v>
      </c>
      <c r="U25" s="34">
        <f t="shared" si="11"/>
        <v>1.4963107407590832</v>
      </c>
      <c r="V25" s="34">
        <f t="shared" si="17"/>
        <v>1.5771115207600739</v>
      </c>
      <c r="W25" s="34">
        <f t="shared" si="12"/>
        <v>1.6575442083188376</v>
      </c>
      <c r="X25" s="34">
        <f t="shared" si="13"/>
        <v>1.7387638745264606</v>
      </c>
      <c r="Y25" s="34">
        <f t="shared" si="14"/>
        <v>1.8204857766292042</v>
      </c>
      <c r="Z25" s="34">
        <f t="shared" si="15"/>
        <v>1.9060486081307766</v>
      </c>
      <c r="AA25" s="46"/>
      <c r="AB25" s="46"/>
      <c r="AC25" s="46"/>
      <c r="AD25" s="46"/>
      <c r="AE25" s="46"/>
      <c r="AF25" s="46"/>
      <c r="AG25" s="46"/>
      <c r="AH25" s="46"/>
      <c r="AI25" s="48"/>
    </row>
    <row r="26" spans="1:35" ht="27" customHeight="1">
      <c r="A26" s="31" t="s">
        <v>19</v>
      </c>
      <c r="B26" s="42"/>
      <c r="C26" s="22"/>
      <c r="D26" s="22"/>
      <c r="E26" s="22"/>
      <c r="F26" s="22"/>
      <c r="G26" s="22"/>
      <c r="H26" s="43"/>
      <c r="I26" s="22"/>
      <c r="J26" s="22"/>
      <c r="K26" s="22"/>
      <c r="L26" s="22"/>
      <c r="M26" s="22"/>
      <c r="N26" s="22"/>
      <c r="O26" s="22"/>
      <c r="P26" s="22"/>
      <c r="Q26" s="22">
        <v>1.0629999999999999</v>
      </c>
      <c r="R26" s="34">
        <f>Q26*$R$8</f>
        <v>1.1023309999999999</v>
      </c>
      <c r="S26" s="34">
        <f>R26*$S$8</f>
        <v>1.1607545429999999</v>
      </c>
      <c r="T26" s="34">
        <f t="shared" si="10"/>
        <v>1.2396858519239999</v>
      </c>
      <c r="U26" s="34">
        <f t="shared" si="11"/>
        <v>1.309108259631744</v>
      </c>
      <c r="V26" s="34">
        <f t="shared" si="17"/>
        <v>1.3798001056518583</v>
      </c>
      <c r="W26" s="34">
        <f t="shared" si="12"/>
        <v>1.450169911040103</v>
      </c>
      <c r="X26" s="34">
        <f t="shared" si="13"/>
        <v>1.5212282366810679</v>
      </c>
      <c r="Y26" s="34">
        <f t="shared" si="14"/>
        <v>1.5927259638050779</v>
      </c>
      <c r="Z26" s="34">
        <f t="shared" si="15"/>
        <v>1.6675840841039165</v>
      </c>
      <c r="AA26" s="46"/>
      <c r="AB26" s="46"/>
      <c r="AC26" s="46"/>
      <c r="AD26" s="46"/>
      <c r="AE26" s="46"/>
      <c r="AF26" s="46"/>
      <c r="AG26" s="46"/>
      <c r="AH26" s="46"/>
    </row>
    <row r="27" spans="1:35" ht="27" customHeight="1">
      <c r="A27" s="31" t="s">
        <v>20</v>
      </c>
      <c r="B27" s="42"/>
      <c r="C27" s="22"/>
      <c r="D27" s="22"/>
      <c r="E27" s="22"/>
      <c r="F27" s="22"/>
      <c r="G27" s="22"/>
      <c r="H27" s="43"/>
      <c r="I27" s="22"/>
      <c r="J27" s="22"/>
      <c r="K27" s="22"/>
      <c r="L27" s="22"/>
      <c r="M27" s="22"/>
      <c r="N27" s="22"/>
      <c r="O27" s="22"/>
      <c r="P27" s="22"/>
      <c r="Q27" s="22"/>
      <c r="R27" s="22">
        <v>1.0369999999999999</v>
      </c>
      <c r="S27" s="34">
        <f>R27*$S$8</f>
        <v>1.091961</v>
      </c>
      <c r="T27" s="34">
        <f t="shared" si="10"/>
        <v>1.166214348</v>
      </c>
      <c r="U27" s="34">
        <f t="shared" si="11"/>
        <v>1.231522351488</v>
      </c>
      <c r="V27" s="34">
        <f t="shared" si="17"/>
        <v>1.2980245584683521</v>
      </c>
      <c r="W27" s="34">
        <f t="shared" si="12"/>
        <v>1.364223810950238</v>
      </c>
      <c r="X27" s="34">
        <f t="shared" si="13"/>
        <v>1.4310707776867997</v>
      </c>
      <c r="Y27" s="34">
        <f t="shared" si="14"/>
        <v>1.4983311042380791</v>
      </c>
      <c r="Z27" s="34">
        <f t="shared" si="15"/>
        <v>1.5687526661372688</v>
      </c>
      <c r="AA27" s="46"/>
      <c r="AB27" s="46"/>
      <c r="AC27" s="46"/>
      <c r="AD27" s="46"/>
      <c r="AE27" s="46"/>
      <c r="AF27" s="46"/>
      <c r="AG27" s="46"/>
      <c r="AH27" s="46"/>
    </row>
    <row r="28" spans="1:35" ht="27" customHeight="1">
      <c r="A28" s="31" t="s">
        <v>21</v>
      </c>
      <c r="B28" s="42"/>
      <c r="C28" s="22"/>
      <c r="D28" s="22"/>
      <c r="E28" s="22"/>
      <c r="F28" s="22"/>
      <c r="G28" s="22"/>
      <c r="H28" s="4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50">
        <v>1.0529999999999999</v>
      </c>
      <c r="T28" s="51">
        <f>S28*$T$8</f>
        <v>1.1246039999999999</v>
      </c>
      <c r="U28" s="51">
        <f t="shared" si="11"/>
        <v>1.187581824</v>
      </c>
      <c r="V28" s="51">
        <f t="shared" si="17"/>
        <v>1.251711242496</v>
      </c>
      <c r="W28" s="51">
        <f t="shared" si="12"/>
        <v>1.3155485158632958</v>
      </c>
      <c r="X28" s="51">
        <f t="shared" si="13"/>
        <v>1.3800103931405971</v>
      </c>
      <c r="Y28" s="51">
        <f t="shared" si="14"/>
        <v>1.4448708816182052</v>
      </c>
      <c r="Z28" s="51">
        <f t="shared" si="15"/>
        <v>1.5127798130542607</v>
      </c>
      <c r="AA28" s="46"/>
      <c r="AB28" s="46"/>
      <c r="AC28" s="46"/>
      <c r="AD28" s="46"/>
      <c r="AE28" s="46"/>
      <c r="AF28" s="46"/>
      <c r="AG28" s="46"/>
      <c r="AH28" s="46"/>
      <c r="AI28" s="47"/>
    </row>
    <row r="29" spans="1:35" ht="27" customHeight="1">
      <c r="A29" s="31" t="s">
        <v>22</v>
      </c>
      <c r="B29" s="42"/>
      <c r="C29" s="22"/>
      <c r="D29" s="22"/>
      <c r="E29" s="22"/>
      <c r="F29" s="22"/>
      <c r="G29" s="22"/>
      <c r="H29" s="4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50"/>
      <c r="T29" s="50">
        <v>1.0680000000000001</v>
      </c>
      <c r="U29" s="51">
        <f>T29*$U$8</f>
        <v>1.1278080000000001</v>
      </c>
      <c r="V29" s="51">
        <f t="shared" si="17"/>
        <v>1.1887096320000001</v>
      </c>
      <c r="W29" s="51">
        <f t="shared" si="12"/>
        <v>1.2493338232320002</v>
      </c>
      <c r="X29" s="51">
        <f t="shared" si="13"/>
        <v>1.310551180570368</v>
      </c>
      <c r="Y29" s="51">
        <f t="shared" si="14"/>
        <v>1.3721470860571752</v>
      </c>
      <c r="Z29" s="51">
        <f t="shared" si="15"/>
        <v>1.4366379991018623</v>
      </c>
      <c r="AA29" s="46"/>
      <c r="AB29" s="46"/>
      <c r="AC29" s="46"/>
      <c r="AD29" s="46"/>
      <c r="AE29" s="46"/>
      <c r="AF29" s="46"/>
      <c r="AG29" s="46"/>
      <c r="AH29" s="46"/>
    </row>
    <row r="30" spans="1:35" ht="27" customHeight="1">
      <c r="A30" s="31" t="s">
        <v>23</v>
      </c>
      <c r="B30" s="42"/>
      <c r="C30" s="22"/>
      <c r="D30" s="22"/>
      <c r="E30" s="22"/>
      <c r="F30" s="22"/>
      <c r="G30" s="22"/>
      <c r="H30" s="4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50"/>
      <c r="T30" s="50"/>
      <c r="U30" s="50">
        <v>1.056</v>
      </c>
      <c r="V30" s="51">
        <f t="shared" si="17"/>
        <v>1.113024</v>
      </c>
      <c r="W30" s="51">
        <f t="shared" si="12"/>
        <v>1.1697882239999999</v>
      </c>
      <c r="X30" s="51">
        <f t="shared" si="13"/>
        <v>1.2271078469759999</v>
      </c>
      <c r="Y30" s="51">
        <f t="shared" si="14"/>
        <v>1.2847819157838718</v>
      </c>
      <c r="Z30" s="51">
        <f t="shared" si="15"/>
        <v>1.3451666658257138</v>
      </c>
    </row>
    <row r="31" spans="1:35" ht="24.75" customHeight="1">
      <c r="A31" s="31" t="s">
        <v>24</v>
      </c>
      <c r="B31" s="42"/>
      <c r="C31" s="22"/>
      <c r="D31" s="22"/>
      <c r="E31" s="22"/>
      <c r="F31" s="22"/>
      <c r="G31" s="22"/>
      <c r="H31" s="4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50"/>
      <c r="T31" s="50"/>
      <c r="U31" s="50"/>
      <c r="V31" s="50">
        <v>1.054</v>
      </c>
      <c r="W31" s="51">
        <f t="shared" si="12"/>
        <v>1.1077539999999999</v>
      </c>
      <c r="X31" s="51">
        <f t="shared" si="13"/>
        <v>1.1620339459999998</v>
      </c>
      <c r="Y31" s="51">
        <f t="shared" si="14"/>
        <v>1.2166495414619998</v>
      </c>
      <c r="Z31" s="51">
        <f t="shared" si="15"/>
        <v>1.2738320699107137</v>
      </c>
    </row>
    <row r="32" spans="1:35" ht="24.75" customHeight="1">
      <c r="A32" s="31" t="s">
        <v>25</v>
      </c>
      <c r="B32" s="42"/>
      <c r="C32" s="22"/>
      <c r="D32" s="22"/>
      <c r="E32" s="22"/>
      <c r="F32" s="22"/>
      <c r="G32" s="22"/>
      <c r="H32" s="4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50"/>
      <c r="T32" s="50"/>
      <c r="U32" s="50"/>
      <c r="V32" s="50"/>
      <c r="W32" s="50">
        <v>1.0509999999999999</v>
      </c>
      <c r="X32" s="51">
        <f t="shared" si="13"/>
        <v>1.1024989999999999</v>
      </c>
      <c r="Y32" s="51">
        <f>X32*$Y$8</f>
        <v>1.1543164529999999</v>
      </c>
      <c r="Z32" s="51">
        <f t="shared" si="15"/>
        <v>1.2085693262909998</v>
      </c>
    </row>
    <row r="33" spans="1:36" ht="24.75" customHeight="1">
      <c r="A33" s="31" t="s">
        <v>26</v>
      </c>
      <c r="B33" s="42"/>
      <c r="C33" s="22"/>
      <c r="D33" s="22"/>
      <c r="E33" s="22"/>
      <c r="F33" s="22"/>
      <c r="G33" s="22"/>
      <c r="H33" s="4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50"/>
      <c r="T33" s="50"/>
      <c r="U33" s="50"/>
      <c r="V33" s="50"/>
      <c r="W33" s="50"/>
      <c r="X33" s="50">
        <v>1.0489999999999999</v>
      </c>
      <c r="Y33" s="51">
        <f>X33*$Y$8</f>
        <v>1.0983029999999998</v>
      </c>
      <c r="Z33" s="51">
        <f t="shared" si="15"/>
        <v>1.1499232409999998</v>
      </c>
    </row>
    <row r="34" spans="1:36" ht="24.75" customHeight="1">
      <c r="A34" s="31" t="s">
        <v>27</v>
      </c>
      <c r="B34" s="42"/>
      <c r="C34" s="22"/>
      <c r="D34" s="22"/>
      <c r="E34" s="22"/>
      <c r="F34" s="22"/>
      <c r="G34" s="22"/>
      <c r="H34" s="4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50"/>
      <c r="T34" s="50"/>
      <c r="U34" s="50"/>
      <c r="V34" s="50"/>
      <c r="W34" s="50"/>
      <c r="X34" s="50"/>
      <c r="Y34" s="50">
        <v>1.0469999999999999</v>
      </c>
      <c r="Z34" s="52">
        <f>Y34*$Y$8</f>
        <v>1.0962089999999998</v>
      </c>
    </row>
    <row r="35" spans="1:36">
      <c r="AI35" s="49"/>
      <c r="AJ35" s="49"/>
    </row>
    <row r="36" spans="1:36">
      <c r="AI36" s="49"/>
      <c r="AJ36" s="49"/>
    </row>
    <row r="37" spans="1:36">
      <c r="AI37" s="49"/>
      <c r="AJ37" s="49"/>
    </row>
    <row r="38" spans="1:36">
      <c r="AI38" s="49"/>
      <c r="AJ38" s="49"/>
    </row>
    <row r="39" spans="1:36">
      <c r="AI39" s="49"/>
      <c r="AJ39" s="49"/>
    </row>
    <row r="40" spans="1:36">
      <c r="AI40" s="49"/>
      <c r="AJ40" s="49"/>
    </row>
  </sheetData>
  <mergeCells count="26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V4:V5"/>
    <mergeCell ref="W4:W5"/>
    <mergeCell ref="Z4:Z5"/>
    <mergeCell ref="X4:X5"/>
    <mergeCell ref="Y4:Y5"/>
    <mergeCell ref="S4:S5"/>
    <mergeCell ref="T4:T5"/>
    <mergeCell ref="U4:U5"/>
  </mergeCells>
  <pageMargins left="0" right="0" top="7.874015748031496E-2" bottom="0.19685039370078741" header="0" footer="0"/>
  <pageSetup paperSize="8" scale="67" fitToHeight="0" orientation="landscape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сен2019-базовый</vt:lpstr>
      <vt:lpstr>'сен2019-базовый'!Заголовки_для_печати</vt:lpstr>
      <vt:lpstr>'сен2019-базовый'!Область_печати</vt:lpstr>
    </vt:vector>
  </TitlesOfParts>
  <Company>МЭР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Image-ПК</dc:creator>
  <cp:lastModifiedBy>hcupah@outlook.com</cp:lastModifiedBy>
  <cp:lastPrinted>2022-03-17T18:24:00Z</cp:lastPrinted>
  <dcterms:created xsi:type="dcterms:W3CDTF">2013-03-19T14:45:03Z</dcterms:created>
  <dcterms:modified xsi:type="dcterms:W3CDTF">2022-03-23T12:41:03Z</dcterms:modified>
</cp:coreProperties>
</file>